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hisWorkbook"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13_ncr:1_{F9EECD92-69DF-4453-BFA6-E516B1F38302}" xr6:coauthVersionLast="47" xr6:coauthVersionMax="47" xr10:uidLastSave="{00000000-0000-0000-0000-000000000000}"/>
  <bookViews>
    <workbookView xWindow="-108" yWindow="-108" windowWidth="23256" windowHeight="12576" tabRatio="581" activeTab="3"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K10" i="21" s="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<sst xmlns="http://schemas.openxmlformats.org/spreadsheetml/2006/main" count="178" uniqueCount="64">
  <si>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</si>
  <si>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</si>
  <si>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</si>
  <si>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</si>
  <si>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</si>
  <si>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</si>
  <si>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</si>
  <si>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</si>
  <si>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</si>
  <si>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</si>
  <si>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</si>
  <si>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</si>
  <si>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</si>
  <si>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</si>
  <si>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</si>
  <si>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</si>
  <si>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</si>
  <si>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</si>
  <si>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</si>
  <si>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</si>
  <si>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</si>
  <si>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</si>
  <si>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</si>
  <si>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</si>
  <si>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</si>
  <si>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</si>
  <si>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</si>
  <si>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</si>
  <si>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</si>
  <si>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</si>
  <si>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</si>
  <si>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</si>
  <si>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</si>
  <si>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</si>
  <si>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</si>
  <si>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</si>
  <si>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</si>
  <si>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</si>
  <si>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</si>
  <si>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</si>
  <si>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</si>
  <si>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</si>
  <si>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</si>
  <si>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</si>
  <si>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</si>
  <si>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</si>
  <si>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</si>
  <si>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</si>
  <si>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</si>
  <si>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</si>
  <si>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</si>
  <si>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</si>
  <si>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</si>
  <si>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25.04.2025</t>
  </si>
  <si>
    <t xml:space="preserve">Laurennțiu Nistor </t>
  </si>
  <si>
    <t>27.04.2025</t>
  </si>
  <si>
    <t xml:space="preserve">Lavini Șandru </t>
  </si>
  <si>
    <t>01.05.2025</t>
  </si>
  <si>
    <t xml:space="preserve">ALEGE-ȚI PREȘEDINTELE </t>
  </si>
  <si>
    <t>Lucian Ioan Rus, Ovidiu Laurențiu Bălan, Rișteiu Emil Ioan - Susținători</t>
  </si>
  <si>
    <t xml:space="preserve">Emisiune de promovare electorala </t>
  </si>
  <si>
    <t>02.05.2025</t>
  </si>
  <si>
    <t xml:space="preserve">Vetuța Stănescu </t>
  </si>
  <si>
    <t xml:space="preserve">POST: Antena 3 Deva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</si>
</sst>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63</v>
      </c>
      <c r="C3" s="71"/>
      <c r="D3" s="72"/>
      <c r="E3" s="74" t="s">
        <v>39</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t="s">
        <v>53</v>
      </c>
      <c r="C6" s="6">
        <v>45662.708333333336</v>
      </c>
      <c r="D6" s="5" t="s">
        <v>54</v>
      </c>
      <c r="E6" s="53" t="s">
        <v>44</v>
      </c>
      <c r="F6" s="53" t="s">
        <v>33</v>
      </c>
    </row>
    <row r="7" spans="2:6" x14ac:dyDescent="0.3">
      <c r="B7" s="5" t="s">
        <v>55</v>
      </c>
      <c r="C7" s="6">
        <v>45662.708333333336</v>
      </c>
      <c r="D7" s="5" t="s">
        <v>56</v>
      </c>
      <c r="E7" s="53" t="s">
        <v>49</v>
      </c>
      <c r="F7" s="53" t="s">
        <v>31</v>
      </c>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63</v>
      </c>
      <c r="C3" s="78"/>
      <c r="D3" s="78"/>
      <c r="E3" s="78"/>
      <c r="F3" s="74" t="s">
        <v>39</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57</v>
      </c>
      <c r="C6" s="6">
        <v>45662.75</v>
      </c>
      <c r="D6" s="5" t="s">
        <v>58</v>
      </c>
      <c r="E6" s="5" t="s">
        <v>59</v>
      </c>
      <c r="F6" s="5" t="s">
        <v>44</v>
      </c>
      <c r="G6" s="5"/>
      <c r="H6" s="13">
        <v>2640</v>
      </c>
      <c r="I6" s="13" t="s">
        <v>60</v>
      </c>
    </row>
    <row r="7" spans="2:9" ht="27.6" x14ac:dyDescent="0.3">
      <c r="B7" s="5" t="s">
        <v>61</v>
      </c>
      <c r="C7" s="6">
        <v>45662.725694444445</v>
      </c>
      <c r="D7" s="5" t="s">
        <v>58</v>
      </c>
      <c r="E7" s="5" t="s">
        <v>62</v>
      </c>
      <c r="F7" s="5" t="s">
        <v>44</v>
      </c>
      <c r="G7" s="5"/>
      <c r="H7" s="13">
        <v>2400</v>
      </c>
      <c r="I7" s="13" t="s">
        <v>60</v>
      </c>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3 J1: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63</v>
      </c>
      <c r="C3" s="78"/>
      <c r="D3" s="78"/>
      <c r="E3" s="78"/>
      <c r="F3" s="74" t="s">
        <v>39</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tabSelected="1" zoomScale="115" zoomScaleNormal="115" workbookViewId="0">
      <pane ySplit="5" topLeftCell="A6" activePane="bottomLeft" state="frozen"/>
      <selection pane="bottomLeft" activeCell="E12" sqref="E12"/>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63</v>
      </c>
      <c r="C3" s="78"/>
      <c r="D3" s="78"/>
      <c r="E3" s="54"/>
      <c r="F3" s="74" t="s">
        <v>39</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52</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38</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40</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44</v>
      </c>
      <c r="C9" s="49"/>
      <c r="D9" s="49"/>
      <c r="E9" s="49"/>
      <c r="F9" s="49"/>
      <c r="G9" s="49"/>
      <c r="H9" s="49"/>
      <c r="I9" s="50">
        <f>COUNTIFS(INFORMATIVE!E:E,$B9, INFORMATIVE!F:F,"DA")</f>
        <v>0</v>
      </c>
      <c r="J9" s="50">
        <f>COUNTIFS(INFORMATIVE!E:E,$B9, INFORMATIVE!F:F,"NU")</f>
        <v>1</v>
      </c>
      <c r="K9" s="51">
        <f>SUM(C9,E9,G9,I9)</f>
        <v>0</v>
      </c>
      <c r="L9" s="51">
        <f>SUM(D9,F9,H9,J9)</f>
        <v>1</v>
      </c>
      <c r="M9" s="23"/>
      <c r="N9" s="24" t="s">
        <v>44</v>
      </c>
      <c r="O9" s="25"/>
      <c r="P9" s="25"/>
      <c r="Q9" s="25"/>
      <c r="R9" s="33">
        <f>SUMIF(PROMOVARE!F:F,$N9,PROMOVARE!H:H)</f>
        <v>5040</v>
      </c>
      <c r="S9" s="26">
        <f t="shared" ref="S9:S19" si="0">SUM(O9:R9)</f>
        <v>5040</v>
      </c>
      <c r="T9" s="27"/>
      <c r="U9" s="28" t="s">
        <v>44</v>
      </c>
      <c r="V9" s="29"/>
      <c r="W9" s="29"/>
      <c r="X9" s="29"/>
      <c r="Y9" s="34">
        <f>COUNTIF(DEZBATERE!F:F,$U9)</f>
        <v>0</v>
      </c>
      <c r="Z9" s="30">
        <f t="shared" ref="Z9:Z19" si="1">SUM(V9:Y9)</f>
        <v>0</v>
      </c>
      <c r="AA9" s="27"/>
      <c r="AB9" s="31" t="s">
        <v>44</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45</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45</v>
      </c>
      <c r="O10" s="25"/>
      <c r="P10" s="25"/>
      <c r="Q10" s="25"/>
      <c r="R10" s="33">
        <f>SUMIF(PROMOVARE!F:F,$N10,PROMOVARE!H:H)</f>
        <v>0</v>
      </c>
      <c r="S10" s="26">
        <f t="shared" si="0"/>
        <v>0</v>
      </c>
      <c r="T10" s="27"/>
      <c r="U10" s="28" t="s">
        <v>45</v>
      </c>
      <c r="V10" s="29"/>
      <c r="W10" s="29"/>
      <c r="X10" s="29"/>
      <c r="Y10" s="34">
        <f>COUNTIF(DEZBATERE!F:F,$U10)</f>
        <v>0</v>
      </c>
      <c r="Z10" s="30">
        <f t="shared" si="1"/>
        <v>0</v>
      </c>
      <c r="AA10" s="27"/>
      <c r="AB10" s="31" t="s">
        <v>45</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46</v>
      </c>
      <c r="C11" s="49"/>
      <c r="D11" s="49"/>
      <c r="E11" s="49"/>
      <c r="F11" s="49"/>
      <c r="G11" s="49"/>
      <c r="H11" s="49"/>
      <c r="I11" s="50">
        <f>COUNTIFS(INFORMATIVE!E:E,$B11, INFORMATIVE!F:F,"DA")</f>
        <v>0</v>
      </c>
      <c r="J11" s="50">
        <f>COUNTIFS(INFORMATIVE!E:E,$B11, INFORMATIVE!F:F,"NU")</f>
        <v>0</v>
      </c>
      <c r="K11" s="51">
        <f t="shared" si="4"/>
        <v>0</v>
      </c>
      <c r="L11" s="51">
        <f t="shared" si="5"/>
        <v>0</v>
      </c>
      <c r="M11" s="23"/>
      <c r="N11" s="24" t="s">
        <v>46</v>
      </c>
      <c r="O11" s="25"/>
      <c r="P11" s="25"/>
      <c r="Q11" s="25"/>
      <c r="R11" s="33">
        <f>SUMIF(PROMOVARE!F:F,$N11,PROMOVARE!H:H)</f>
        <v>0</v>
      </c>
      <c r="S11" s="26">
        <f t="shared" si="0"/>
        <v>0</v>
      </c>
      <c r="T11" s="27"/>
      <c r="U11" s="28" t="s">
        <v>46</v>
      </c>
      <c r="V11" s="29"/>
      <c r="W11" s="29"/>
      <c r="X11" s="29"/>
      <c r="Y11" s="34">
        <f>COUNTIF(DEZBATERE!F:F,$U11)</f>
        <v>0</v>
      </c>
      <c r="Z11" s="30">
        <f t="shared" si="1"/>
        <v>0</v>
      </c>
      <c r="AA11" s="27"/>
      <c r="AB11" s="31" t="s">
        <v>46</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47</v>
      </c>
      <c r="C12" s="49"/>
      <c r="D12" s="49"/>
      <c r="E12" s="49"/>
      <c r="F12" s="49"/>
      <c r="G12" s="49"/>
      <c r="H12" s="49"/>
      <c r="I12" s="50">
        <f>COUNTIFS(INFORMATIVE!E:E,$B12, INFORMATIVE!F:F,"DA")</f>
        <v>0</v>
      </c>
      <c r="J12" s="50">
        <f>COUNTIFS(INFORMATIVE!E:E,$B12, INFORMATIVE!F:F,"NU")</f>
        <v>0</v>
      </c>
      <c r="K12" s="51">
        <f t="shared" si="4"/>
        <v>0</v>
      </c>
      <c r="L12" s="51">
        <f t="shared" si="5"/>
        <v>0</v>
      </c>
      <c r="M12" s="23"/>
      <c r="N12" s="24" t="s">
        <v>47</v>
      </c>
      <c r="O12" s="25"/>
      <c r="P12" s="25"/>
      <c r="Q12" s="25"/>
      <c r="R12" s="33">
        <f>SUMIF(PROMOVARE!F:F,$N12,PROMOVARE!H:H)</f>
        <v>0</v>
      </c>
      <c r="S12" s="26">
        <f t="shared" si="0"/>
        <v>0</v>
      </c>
      <c r="T12" s="27"/>
      <c r="U12" s="28" t="s">
        <v>47</v>
      </c>
      <c r="V12" s="29"/>
      <c r="W12" s="29"/>
      <c r="X12" s="29"/>
      <c r="Y12" s="34">
        <f>COUNTIF(DEZBATERE!F:F,$U12)</f>
        <v>0</v>
      </c>
      <c r="Z12" s="30">
        <f t="shared" si="1"/>
        <v>0</v>
      </c>
      <c r="AA12" s="27"/>
      <c r="AB12" s="31" t="s">
        <v>47</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48</v>
      </c>
      <c r="C14" s="49"/>
      <c r="D14" s="49"/>
      <c r="E14" s="49"/>
      <c r="F14" s="49"/>
      <c r="G14" s="49"/>
      <c r="H14" s="49"/>
      <c r="I14" s="50">
        <f>COUNTIFS(INFORMATIVE!E:E,$B14, INFORMATIVE!F:F,"DA")</f>
        <v>0</v>
      </c>
      <c r="J14" s="50">
        <f>COUNTIFS(INFORMATIVE!E:E,$B14, INFORMATIVE!F:F,"NU")</f>
        <v>0</v>
      </c>
      <c r="K14" s="51">
        <f t="shared" si="4"/>
        <v>0</v>
      </c>
      <c r="L14" s="51">
        <f t="shared" si="5"/>
        <v>0</v>
      </c>
      <c r="M14" s="23"/>
      <c r="N14" s="24" t="s">
        <v>48</v>
      </c>
      <c r="O14" s="25"/>
      <c r="P14" s="25"/>
      <c r="Q14" s="25"/>
      <c r="R14" s="33">
        <f>SUMIF(PROMOVARE!F:F,$N14,PROMOVARE!H:H)</f>
        <v>0</v>
      </c>
      <c r="S14" s="26">
        <f t="shared" si="0"/>
        <v>0</v>
      </c>
      <c r="T14" s="27"/>
      <c r="U14" s="28" t="s">
        <v>48</v>
      </c>
      <c r="V14" s="29"/>
      <c r="W14" s="29"/>
      <c r="X14" s="29"/>
      <c r="Y14" s="34">
        <f>COUNTIF(DEZBATERE!F:F,$U14)</f>
        <v>0</v>
      </c>
      <c r="Z14" s="30">
        <f t="shared" si="1"/>
        <v>0</v>
      </c>
      <c r="AA14" s="27"/>
      <c r="AB14" s="31" t="s">
        <v>48</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49</v>
      </c>
      <c r="C17" s="49"/>
      <c r="D17" s="49"/>
      <c r="E17" s="49"/>
      <c r="F17" s="49"/>
      <c r="G17" s="49"/>
      <c r="H17" s="49"/>
      <c r="I17" s="50">
        <f>COUNTIFS(INFORMATIVE!E:E,$B17, INFORMATIVE!F:F,"DA")</f>
        <v>1</v>
      </c>
      <c r="J17" s="50">
        <f>COUNTIFS(INFORMATIVE!E:E,$B17, INFORMATIVE!F:F,"NU")</f>
        <v>0</v>
      </c>
      <c r="K17" s="51">
        <f t="shared" si="4"/>
        <v>1</v>
      </c>
      <c r="L17" s="51">
        <f t="shared" si="5"/>
        <v>0</v>
      </c>
      <c r="M17" s="23"/>
      <c r="N17" s="24" t="s">
        <v>49</v>
      </c>
      <c r="O17" s="25"/>
      <c r="P17" s="25"/>
      <c r="Q17" s="25"/>
      <c r="R17" s="33">
        <f>SUMIF(PROMOVARE!F:F,$N17,PROMOVARE!H:H)</f>
        <v>0</v>
      </c>
      <c r="S17" s="26">
        <f t="shared" si="0"/>
        <v>0</v>
      </c>
      <c r="T17" s="27"/>
      <c r="U17" s="28" t="s">
        <v>49</v>
      </c>
      <c r="V17" s="29"/>
      <c r="W17" s="29"/>
      <c r="X17" s="29"/>
      <c r="Y17" s="34">
        <f>COUNTIF(DEZBATERE!F:F,$U17)</f>
        <v>0</v>
      </c>
      <c r="Z17" s="30">
        <f t="shared" si="1"/>
        <v>0</v>
      </c>
      <c r="AA17" s="27"/>
      <c r="AB17" s="31" t="s">
        <v>49</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7"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51</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41</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42</v>
      </c>
      <c r="D5" s="119"/>
      <c r="E5" s="119"/>
      <c r="F5" s="119"/>
      <c r="G5" s="119"/>
      <c r="H5" s="119"/>
      <c r="I5" s="119"/>
      <c r="J5" s="119"/>
      <c r="K5" s="119"/>
      <c r="L5" s="119"/>
      <c r="M5" s="119"/>
      <c r="N5" s="119"/>
      <c r="O5" s="119"/>
      <c r="P5" s="119"/>
      <c r="Q5" s="119"/>
      <c r="R5" s="119"/>
    </row>
    <row r="6" spans="2:18" ht="31.5" customHeight="1" x14ac:dyDescent="0.3">
      <c r="B6" s="57">
        <v>2</v>
      </c>
      <c r="C6" s="118" t="s">
        <v>50</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43</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44</v>
      </c>
      <c r="D14" s="40"/>
      <c r="E14" s="40"/>
      <c r="F14" s="40"/>
      <c r="G14" s="40"/>
      <c r="H14" s="40"/>
      <c r="I14" s="40"/>
      <c r="J14" s="40"/>
      <c r="K14" s="40"/>
      <c r="L14" s="40"/>
      <c r="M14" s="40"/>
      <c r="N14" s="40"/>
      <c r="O14" s="40"/>
      <c r="P14" s="40"/>
      <c r="Q14" s="40"/>
      <c r="R14" s="40"/>
    </row>
    <row r="15" spans="2:18" ht="15" customHeight="1" x14ac:dyDescent="0.3">
      <c r="B15" s="123"/>
      <c r="C15" s="58" t="s">
        <v>45</v>
      </c>
      <c r="D15" s="40"/>
      <c r="E15" s="40"/>
      <c r="F15" s="40"/>
      <c r="G15" s="40"/>
      <c r="H15" s="40"/>
      <c r="I15" s="40"/>
      <c r="J15" s="40"/>
      <c r="K15" s="40"/>
      <c r="L15" s="40"/>
      <c r="M15" s="40"/>
      <c r="N15" s="40"/>
      <c r="O15" s="40"/>
      <c r="P15" s="40"/>
      <c r="Q15" s="40"/>
      <c r="R15" s="40"/>
    </row>
    <row r="16" spans="2:18" ht="15" customHeight="1" x14ac:dyDescent="0.3">
      <c r="B16" s="123"/>
      <c r="C16" s="58" t="s">
        <v>46</v>
      </c>
      <c r="D16" s="40"/>
      <c r="E16" s="40"/>
      <c r="F16" s="40"/>
      <c r="G16" s="40"/>
      <c r="H16" s="40"/>
      <c r="I16" s="40"/>
      <c r="J16" s="40"/>
      <c r="K16" s="40"/>
      <c r="L16" s="40"/>
      <c r="M16" s="40"/>
      <c r="N16" s="40"/>
      <c r="O16" s="40"/>
      <c r="P16" s="40"/>
      <c r="Q16" s="40"/>
      <c r="R16" s="40"/>
    </row>
    <row r="17" spans="2:18" ht="15" customHeight="1" x14ac:dyDescent="0.3">
      <c r="B17" s="123"/>
      <c r="C17" s="58" t="s">
        <v>47</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48</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49</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User</cp:lastModifiedBy>
  <cp:lastPrinted>2024-10-24T10:09:15Z</cp:lastPrinted>
  <dcterms:created xsi:type="dcterms:W3CDTF">1996-10-14T23:33:28Z</dcterms:created>
  <dcterms:modified xsi:type="dcterms:W3CDTF">2025-05-05T06:50:11Z</dcterms:modified>
</cp:coreProperties>
</file>