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20" yWindow="-120" windowWidth="23256" windowHeight="13176" tabRatio="581" activeTab="2"/>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H12" i="21"/>
  <c r="L12" i="21" s="1"/>
  <c r="G13" i="21"/>
  <c r="H13" i="21"/>
  <c r="G14" i="21"/>
  <c r="H14" i="21"/>
  <c r="L14" i="21" s="1"/>
  <c r="G15" i="21"/>
  <c r="K15" i="21" s="1"/>
  <c r="H15" i="21"/>
  <c r="L15" i="21" s="1"/>
  <c r="G16" i="21"/>
  <c r="K16" i="21" s="1"/>
  <c r="H16" i="21"/>
  <c r="L16" i="21" s="1"/>
  <c r="G17" i="21"/>
  <c r="H17" i="21"/>
  <c r="G18" i="21"/>
  <c r="H18" i="21"/>
  <c r="G19" i="21"/>
  <c r="H19" i="21"/>
  <c r="H9" i="21"/>
  <c r="G9" i="21"/>
  <c r="K12" i="21"/>
  <c r="K13"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<sst xmlns="http://schemas.openxmlformats.org/spreadsheetml/2006/main" count="172" uniqueCount="62">
  <si>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</si>
  <si>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</si>
  <si>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</si>
  <si>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</si>
  <si>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</si>
  <si>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</si>
  <si>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</si>
  <si>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</si>
  <si>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</si>
  <si>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</si>
  <si>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</si>
  <si>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</si>
  <si>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</si>
  <si>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</si>
  <si>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</si>
  <si>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</si>
  <si>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</si>
  <si>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</si>
  <si>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</si>
  <si>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</si>
  <si>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</si>
  <si>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</si>
  <si>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</si>
  <si>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</si>
  <si>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</si>
  <si>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</si>
  <si>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</si>
  <si>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</si>
  <si>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</si>
  <si>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</si>
  <si>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</si>
  <si>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</si>
  <si>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</si>
  <si>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</si>
  <si>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</si>
  <si>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</si>
  <si>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</si>
  <si>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</si>
  <si>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</si>
  <si>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</si>
  <si>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</si>
  <si>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</si>
  <si>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</si>
  <si>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</si>
  <si>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</si>
  <si>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</si>
  <si>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</si>
  <si>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</si>
  <si>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</si>
  <si>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</si>
  <si>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</si>
  <si>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</si>
  <si>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18.04.2025</t>
  </si>
  <si>
    <t>Cer Variabil cu Stelu Iordache</t>
  </si>
  <si>
    <t>Petre Irimuș - jurnalist</t>
  </si>
  <si>
    <t>dezbatere electorala</t>
  </si>
  <si>
    <t>24 .04.2025</t>
  </si>
  <si>
    <t>De Partea Binelui cu Petre Irimuș</t>
  </si>
  <si>
    <t>Stelu Iordache  - jurnalist</t>
  </si>
  <si>
    <t>POST: TELEVIZIUNEA 8TV</t>
  </si>
  <si>
    <t>18 - 24 APRILIE 2025 | POST: TELEVIZIUNEA 8TV</t>
  </si>
  <si>
    <t>De Partea Binelui cu Petre Irimuș (reluare)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</si>
</sst>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46</v>
      </c>
      <c r="C1" s="75"/>
      <c r="D1" s="75"/>
      <c r="E1" s="75"/>
      <c r="F1" s="75"/>
    </row>
    <row r="2" spans="2:6" s="1" customFormat="1" ht="18" x14ac:dyDescent="0.3">
      <c r="B2" s="73" t="s">
        <v>6</v>
      </c>
      <c r="C2" s="73"/>
      <c r="D2" s="73"/>
      <c r="E2" s="73"/>
      <c r="F2" s="73"/>
    </row>
    <row r="3" spans="2:6" s="2" customFormat="1" ht="15.6" x14ac:dyDescent="0.3">
      <c r="B3" s="70" t="s">
        <v>59</v>
      </c>
      <c r="C3" s="71"/>
      <c r="D3" s="72"/>
      <c r="E3" s="74" t="s">
        <v>48</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46</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59</v>
      </c>
      <c r="C3" s="78"/>
      <c r="D3" s="78"/>
      <c r="E3" s="78"/>
      <c r="F3" s="74" t="s">
        <v>48</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2 J1:XFD2 B3 J3: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D15" sqref="D15"/>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46</v>
      </c>
      <c r="C1" s="80"/>
      <c r="D1" s="80"/>
      <c r="E1" s="80"/>
      <c r="F1" s="80"/>
      <c r="G1" s="80"/>
    </row>
    <row r="2" spans="2:7" s="1" customFormat="1" ht="21" customHeight="1" x14ac:dyDescent="0.3">
      <c r="B2" s="79" t="s">
        <v>7</v>
      </c>
      <c r="C2" s="79"/>
      <c r="D2" s="79"/>
      <c r="E2" s="79"/>
      <c r="F2" s="79"/>
      <c r="G2" s="79"/>
    </row>
    <row r="3" spans="2:7" s="2" customFormat="1" ht="15.6" x14ac:dyDescent="0.3">
      <c r="B3" s="78" t="s">
        <v>59</v>
      </c>
      <c r="C3" s="78"/>
      <c r="D3" s="78"/>
      <c r="E3" s="78"/>
      <c r="F3" s="74" t="s">
        <v>48</v>
      </c>
      <c r="G3" s="74"/>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ht="27.6" x14ac:dyDescent="0.3">
      <c r="B6" s="43" t="s">
        <v>52</v>
      </c>
      <c r="C6" s="6">
        <v>0.83333333333333337</v>
      </c>
      <c r="D6" s="5" t="s">
        <v>53</v>
      </c>
      <c r="E6" s="5" t="s">
        <v>54</v>
      </c>
      <c r="F6" s="5"/>
      <c r="G6" s="13" t="s">
        <v>55</v>
      </c>
    </row>
    <row r="7" spans="2:7" ht="27.6" x14ac:dyDescent="0.3">
      <c r="B7" s="5" t="s">
        <v>56</v>
      </c>
      <c r="C7" s="6">
        <v>0.71388888888888891</v>
      </c>
      <c r="D7" s="5" t="s">
        <v>57</v>
      </c>
      <c r="E7" s="5" t="s">
        <v>58</v>
      </c>
      <c r="F7" s="5"/>
      <c r="G7" s="13" t="s">
        <v>55</v>
      </c>
    </row>
    <row r="8" spans="2:7" ht="27.6" x14ac:dyDescent="0.3">
      <c r="B8" s="5" t="s">
        <v>56</v>
      </c>
      <c r="C8" s="6">
        <v>0.79166666666666663</v>
      </c>
      <c r="D8" s="5" t="s">
        <v>61</v>
      </c>
      <c r="E8" s="5" t="s">
        <v>58</v>
      </c>
      <c r="F8" s="5"/>
      <c r="G8" s="13" t="s">
        <v>55</v>
      </c>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46</v>
      </c>
      <c r="C1" s="80"/>
      <c r="D1" s="80"/>
      <c r="E1" s="80"/>
      <c r="F1" s="80"/>
      <c r="G1" s="80"/>
    </row>
    <row r="2" spans="2:7" s="1" customFormat="1" ht="21" customHeight="1" x14ac:dyDescent="0.3">
      <c r="B2" s="81" t="s">
        <v>8</v>
      </c>
      <c r="C2" s="81"/>
      <c r="D2" s="81"/>
      <c r="E2" s="81"/>
      <c r="F2" s="81"/>
      <c r="G2" s="81"/>
    </row>
    <row r="3" spans="2:7" s="2" customFormat="1" ht="15.6" x14ac:dyDescent="0.3">
      <c r="B3" s="78" t="s">
        <v>59</v>
      </c>
      <c r="C3" s="78"/>
      <c r="D3" s="78"/>
      <c r="E3" s="54"/>
      <c r="F3" s="74" t="s">
        <v>48</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3" sqref="B3:L3"/>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49</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47</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60</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4"/>
    </row>
    <row r="5" spans="2:38" ht="18" x14ac:dyDescent="0.3">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 customHeight="1" x14ac:dyDescent="0.3">
      <c r="B6" s="85" t="s">
        <v>35</v>
      </c>
      <c r="C6" s="82" t="s">
        <v>34</v>
      </c>
      <c r="D6" s="84"/>
      <c r="E6" s="84"/>
      <c r="F6" s="84"/>
      <c r="G6" s="84"/>
      <c r="H6" s="84"/>
      <c r="I6" s="84"/>
      <c r="J6" s="84"/>
      <c r="K6" s="84"/>
      <c r="L6" s="83"/>
      <c r="M6" s="18"/>
      <c r="N6" s="94"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4" t="s">
        <v>5</v>
      </c>
      <c r="T7" s="21"/>
      <c r="U7" s="104"/>
      <c r="V7" s="92" t="s">
        <v>1</v>
      </c>
      <c r="W7" s="92" t="s">
        <v>2</v>
      </c>
      <c r="X7" s="92" t="s">
        <v>3</v>
      </c>
      <c r="Y7" s="92"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4" t="s">
        <v>31</v>
      </c>
      <c r="D8" s="44" t="s">
        <v>33</v>
      </c>
      <c r="E8" s="44" t="s">
        <v>31</v>
      </c>
      <c r="F8" s="44" t="s">
        <v>33</v>
      </c>
      <c r="G8" s="44" t="s">
        <v>31</v>
      </c>
      <c r="H8" s="44" t="s">
        <v>33</v>
      </c>
      <c r="I8" s="44" t="s">
        <v>31</v>
      </c>
      <c r="J8" s="44" t="s">
        <v>33</v>
      </c>
      <c r="K8" s="45" t="s">
        <v>31</v>
      </c>
      <c r="L8" s="45" t="s">
        <v>33</v>
      </c>
      <c r="M8" s="20"/>
      <c r="N8" s="95"/>
      <c r="O8" s="91"/>
      <c r="P8" s="91"/>
      <c r="Q8" s="91"/>
      <c r="R8" s="91"/>
      <c r="S8" s="95"/>
      <c r="T8" s="21"/>
      <c r="U8" s="97"/>
      <c r="V8" s="93"/>
      <c r="W8" s="93"/>
      <c r="X8" s="93"/>
      <c r="Y8" s="93"/>
      <c r="Z8" s="97"/>
      <c r="AA8" s="21"/>
      <c r="AB8" s="107"/>
      <c r="AC8" s="114"/>
      <c r="AD8" s="114"/>
      <c r="AE8" s="114"/>
      <c r="AF8" s="114"/>
      <c r="AG8" s="107"/>
      <c r="AH8" s="114"/>
      <c r="AI8" s="114"/>
      <c r="AJ8" s="114"/>
      <c r="AK8" s="114"/>
      <c r="AL8" s="107"/>
    </row>
    <row r="9" spans="2:38" ht="27.6" customHeight="1" x14ac:dyDescent="0.3">
      <c r="B9" s="22" t="s">
        <v>40</v>
      </c>
      <c r="C9" s="49"/>
      <c r="D9" s="49"/>
      <c r="E9" s="49"/>
      <c r="F9" s="49"/>
      <c r="G9" s="50">
        <f>COUNTIFS(INFORMATIVE!E:E,$B9, INFORMATIVE!F:F,"DA")</f>
        <v>0</v>
      </c>
      <c r="H9" s="50">
        <f>COUNTIFS(INFORMATIVE!E:E,$B9, INFORMATIVE!F:F,"NU")</f>
        <v>0</v>
      </c>
      <c r="I9" s="49"/>
      <c r="J9" s="49"/>
      <c r="K9" s="51">
        <f>SUM(C9,E9,G9,I9)</f>
        <v>0</v>
      </c>
      <c r="L9" s="51">
        <f>SUM(D9,F9,H9,J9)</f>
        <v>0</v>
      </c>
      <c r="M9" s="23"/>
      <c r="N9" s="24" t="s">
        <v>40</v>
      </c>
      <c r="O9" s="25"/>
      <c r="P9" s="25"/>
      <c r="Q9" s="33">
        <f>SUMIF(PROMOVARE!F:F,$N9,PROMOVARE!H:H)</f>
        <v>0</v>
      </c>
      <c r="R9" s="25"/>
      <c r="S9" s="26">
        <f t="shared" ref="S9:S19" si="0">SUM(O9:R9)</f>
        <v>0</v>
      </c>
      <c r="T9" s="27"/>
      <c r="U9" s="28" t="s">
        <v>40</v>
      </c>
      <c r="V9" s="29"/>
      <c r="W9" s="29"/>
      <c r="X9" s="34">
        <f>COUNTIF(DEZBATERE!F:F,$U9)</f>
        <v>0</v>
      </c>
      <c r="Y9" s="29"/>
      <c r="Z9" s="30">
        <f t="shared" ref="Z9:Z19" si="1">SUM(V9:Y9)</f>
        <v>0</v>
      </c>
      <c r="AA9" s="27"/>
      <c r="AB9" s="31" t="s">
        <v>40</v>
      </c>
      <c r="AC9" s="69"/>
      <c r="AD9" s="69"/>
      <c r="AE9" s="35">
        <f>COUNTIF(SPOTURI!D:D,$AB9)</f>
        <v>0</v>
      </c>
      <c r="AF9" s="69"/>
      <c r="AG9" s="32">
        <f t="shared" ref="AG9:AG19" si="2">SUM(AC9:AF9)</f>
        <v>0</v>
      </c>
      <c r="AH9" s="69"/>
      <c r="AI9" s="69"/>
      <c r="AJ9" s="35">
        <f>SUMIF(SPOTURI!D:D,$AB9,SPOTURI!F:F)</f>
        <v>0</v>
      </c>
      <c r="AK9" s="69"/>
      <c r="AL9" s="32">
        <f t="shared" ref="AL9:AL19" si="3">SUM(AH9:AK9)</f>
        <v>0</v>
      </c>
    </row>
    <row r="10" spans="2:38" ht="27.6" x14ac:dyDescent="0.3">
      <c r="B10" s="22" t="s">
        <v>41</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41</v>
      </c>
      <c r="O10" s="25"/>
      <c r="P10" s="25"/>
      <c r="Q10" s="33">
        <f>SUMIF(PROMOVARE!F:F,$N10,PROMOVARE!H:H)</f>
        <v>0</v>
      </c>
      <c r="R10" s="25"/>
      <c r="S10" s="26">
        <f t="shared" si="0"/>
        <v>0</v>
      </c>
      <c r="T10" s="27"/>
      <c r="U10" s="28" t="s">
        <v>41</v>
      </c>
      <c r="V10" s="29"/>
      <c r="W10" s="29"/>
      <c r="X10" s="34">
        <f>COUNTIF(DEZBATERE!F:F,$U10)</f>
        <v>0</v>
      </c>
      <c r="Y10" s="29"/>
      <c r="Z10" s="30">
        <f t="shared" si="1"/>
        <v>0</v>
      </c>
      <c r="AA10" s="27"/>
      <c r="AB10" s="31" t="s">
        <v>41</v>
      </c>
      <c r="AC10" s="69"/>
      <c r="AD10" s="69"/>
      <c r="AE10" s="35">
        <f>COUNTIF(SPOTURI!D:D,$AB10)</f>
        <v>0</v>
      </c>
      <c r="AF10" s="69"/>
      <c r="AG10" s="32">
        <f t="shared" si="2"/>
        <v>0</v>
      </c>
      <c r="AH10" s="69"/>
      <c r="AI10" s="69"/>
      <c r="AJ10" s="35">
        <f>SUMIF(SPOTURI!D:D,$AB10,SPOTURI!F:F)</f>
        <v>0</v>
      </c>
      <c r="AK10" s="69"/>
      <c r="AL10" s="32">
        <f t="shared" si="3"/>
        <v>0</v>
      </c>
    </row>
    <row r="11" spans="2:38" ht="14.4" customHeight="1" x14ac:dyDescent="0.3">
      <c r="B11" s="22" t="s">
        <v>42</v>
      </c>
      <c r="C11" s="49"/>
      <c r="D11" s="49"/>
      <c r="E11" s="49"/>
      <c r="F11" s="49"/>
      <c r="G11" s="50">
        <f>COUNTIFS(INFORMATIVE!E:E,$B11, INFORMATIVE!F:F,"DA")</f>
        <v>0</v>
      </c>
      <c r="H11" s="50">
        <f>COUNTIFS(INFORMATIVE!E:E,$B11, INFORMATIVE!F:F,"NU")</f>
        <v>0</v>
      </c>
      <c r="I11" s="49"/>
      <c r="J11" s="49"/>
      <c r="K11" s="51">
        <f t="shared" si="4"/>
        <v>0</v>
      </c>
      <c r="L11" s="51">
        <f t="shared" si="5"/>
        <v>0</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9"/>
      <c r="AD11" s="69"/>
      <c r="AE11" s="35">
        <f>COUNTIF(SPOTURI!D:D,$AB11)</f>
        <v>0</v>
      </c>
      <c r="AF11" s="69"/>
      <c r="AG11" s="32">
        <f t="shared" si="2"/>
        <v>0</v>
      </c>
      <c r="AH11" s="69"/>
      <c r="AI11" s="69"/>
      <c r="AJ11" s="35">
        <f>SUMIF(SPOTURI!D:D,$AB11,SPOTURI!F:F)</f>
        <v>0</v>
      </c>
      <c r="AK11" s="69"/>
      <c r="AL11" s="32">
        <f t="shared" si="3"/>
        <v>0</v>
      </c>
    </row>
    <row r="12" spans="2:38" ht="27.6" x14ac:dyDescent="0.3">
      <c r="B12" s="22" t="s">
        <v>43</v>
      </c>
      <c r="C12" s="49"/>
      <c r="D12" s="49"/>
      <c r="E12" s="49"/>
      <c r="F12" s="49"/>
      <c r="G12" s="50">
        <f>COUNTIFS(INFORMATIVE!E:E,$B12, INFORMATIVE!F:F,"DA")</f>
        <v>0</v>
      </c>
      <c r="H12" s="50">
        <f>COUNTIFS(INFORMATIVE!E:E,$B12, INFORMATIVE!F:F,"NU")</f>
        <v>0</v>
      </c>
      <c r="I12" s="49"/>
      <c r="J12" s="49"/>
      <c r="K12" s="51">
        <f t="shared" si="4"/>
        <v>0</v>
      </c>
      <c r="L12" s="51">
        <f t="shared" si="5"/>
        <v>0</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7.6" x14ac:dyDescent="0.3">
      <c r="B13" s="22" t="s">
        <v>25</v>
      </c>
      <c r="C13" s="49"/>
      <c r="D13" s="49"/>
      <c r="E13" s="49"/>
      <c r="F13" s="49"/>
      <c r="G13" s="50">
        <f>COUNTIFS(INFORMATIVE!E:E,$B13, INFORMATIVE!F:F,"DA")</f>
        <v>0</v>
      </c>
      <c r="H13" s="50">
        <f>COUNTIFS(INFORMATIVE!E:E,$B13, INFORMATIVE!F:F,"NU")</f>
        <v>0</v>
      </c>
      <c r="I13" s="49"/>
      <c r="J13" s="49"/>
      <c r="K13" s="51">
        <f t="shared" si="4"/>
        <v>0</v>
      </c>
      <c r="L13" s="51">
        <f t="shared" si="5"/>
        <v>0</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4" customHeight="1" x14ac:dyDescent="0.3">
      <c r="B14" s="22" t="s">
        <v>44</v>
      </c>
      <c r="C14" s="49"/>
      <c r="D14" s="49"/>
      <c r="E14" s="49"/>
      <c r="F14" s="49"/>
      <c r="G14" s="50">
        <f>COUNTIFS(INFORMATIVE!E:E,$B14, INFORMATIVE!F:F,"DA")</f>
        <v>0</v>
      </c>
      <c r="H14" s="50">
        <f>COUNTIFS(INFORMATIVE!E:E,$B14, INFORMATIVE!F:F,"NU")</f>
        <v>0</v>
      </c>
      <c r="I14" s="49"/>
      <c r="J14" s="49"/>
      <c r="K14" s="51">
        <f t="shared" si="4"/>
        <v>0</v>
      </c>
      <c r="L14" s="51">
        <f t="shared" si="5"/>
        <v>0</v>
      </c>
      <c r="M14" s="23"/>
      <c r="N14" s="24" t="s">
        <v>44</v>
      </c>
      <c r="O14" s="25"/>
      <c r="P14" s="25"/>
      <c r="Q14" s="33">
        <f>SUMIF(PROMOVARE!F:F,$N14,PROMOVARE!H:H)</f>
        <v>0</v>
      </c>
      <c r="R14" s="25"/>
      <c r="S14" s="26">
        <f t="shared" si="0"/>
        <v>0</v>
      </c>
      <c r="T14" s="27"/>
      <c r="U14" s="28" t="s">
        <v>44</v>
      </c>
      <c r="V14" s="29"/>
      <c r="W14" s="29"/>
      <c r="X14" s="34">
        <f>COUNTIF(DEZBATERE!F:F,$U14)</f>
        <v>0</v>
      </c>
      <c r="Y14" s="29"/>
      <c r="Z14" s="30">
        <f t="shared" si="1"/>
        <v>0</v>
      </c>
      <c r="AA14" s="27"/>
      <c r="AB14" s="31" t="s">
        <v>44</v>
      </c>
      <c r="AC14" s="69"/>
      <c r="AD14" s="69"/>
      <c r="AE14" s="35">
        <f>COUNTIF(SPOTURI!D:D,$AB14)</f>
        <v>0</v>
      </c>
      <c r="AF14" s="69"/>
      <c r="AG14" s="32">
        <f t="shared" si="2"/>
        <v>0</v>
      </c>
      <c r="AH14" s="69"/>
      <c r="AI14" s="69"/>
      <c r="AJ14" s="35">
        <f>SUMIF(SPOTURI!D:D,$AB14,SPOTURI!F:F)</f>
        <v>0</v>
      </c>
      <c r="AK14" s="69"/>
      <c r="AL14" s="32">
        <f t="shared" si="3"/>
        <v>0</v>
      </c>
    </row>
    <row r="15" spans="2:38" ht="27.6" x14ac:dyDescent="0.3">
      <c r="B15" s="22" t="s">
        <v>28</v>
      </c>
      <c r="C15" s="49"/>
      <c r="D15" s="49"/>
      <c r="E15" s="49"/>
      <c r="F15" s="49"/>
      <c r="G15" s="50">
        <f>COUNTIFS(INFORMATIVE!E:E,$B15, INFORMATIVE!F:F,"DA")</f>
        <v>0</v>
      </c>
      <c r="H15" s="50">
        <f>COUNTIFS(INFORMATIVE!E:E,$B15, INFORMATIVE!F:F,"NU")</f>
        <v>0</v>
      </c>
      <c r="I15" s="49"/>
      <c r="J15" s="49"/>
      <c r="K15" s="51">
        <f t="shared" si="4"/>
        <v>0</v>
      </c>
      <c r="L15" s="51">
        <f t="shared" si="5"/>
        <v>0</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3">
      <c r="B16" s="22" t="s">
        <v>27</v>
      </c>
      <c r="C16" s="49"/>
      <c r="D16" s="49"/>
      <c r="E16" s="49"/>
      <c r="F16" s="49"/>
      <c r="G16" s="50">
        <f>COUNTIFS(INFORMATIVE!E:E,$B16, INFORMATIVE!F:F,"DA")</f>
        <v>0</v>
      </c>
      <c r="H16" s="50">
        <f>COUNTIFS(INFORMATIVE!E:E,$B16, INFORMATIVE!F:F,"NU")</f>
        <v>0</v>
      </c>
      <c r="I16" s="49"/>
      <c r="J16" s="49"/>
      <c r="K16" s="51">
        <f t="shared" si="4"/>
        <v>0</v>
      </c>
      <c r="L16" s="51">
        <f t="shared" si="5"/>
        <v>0</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7.6" x14ac:dyDescent="0.3">
      <c r="B17" s="22" t="s">
        <v>45</v>
      </c>
      <c r="C17" s="49"/>
      <c r="D17" s="49"/>
      <c r="E17" s="49"/>
      <c r="F17" s="49"/>
      <c r="G17" s="50">
        <f>COUNTIFS(INFORMATIVE!E:E,$B17, INFORMATIVE!F:F,"DA")</f>
        <v>0</v>
      </c>
      <c r="H17" s="50">
        <f>COUNTIFS(INFORMATIVE!E:E,$B17, INFORMATIVE!F:F,"NU")</f>
        <v>0</v>
      </c>
      <c r="I17" s="49"/>
      <c r="J17" s="49"/>
      <c r="K17" s="51">
        <f t="shared" si="4"/>
        <v>0</v>
      </c>
      <c r="L17" s="51">
        <f t="shared" si="5"/>
        <v>0</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7.6" x14ac:dyDescent="0.3">
      <c r="B18" s="22" t="s">
        <v>24</v>
      </c>
      <c r="C18" s="49"/>
      <c r="D18" s="49"/>
      <c r="E18" s="49"/>
      <c r="F18" s="49"/>
      <c r="G18" s="50">
        <f>COUNTIFS(INFORMATIVE!E:E,$B18, INFORMATIVE!F:F,"DA")</f>
        <v>0</v>
      </c>
      <c r="H18" s="50">
        <f>COUNTIFS(INFORMATIVE!E:E,$B18, INFORMATIVE!F:F,"NU")</f>
        <v>0</v>
      </c>
      <c r="I18" s="49"/>
      <c r="J18" s="49"/>
      <c r="K18" s="51">
        <f t="shared" si="4"/>
        <v>0</v>
      </c>
      <c r="L18" s="51">
        <f t="shared" si="5"/>
        <v>0</v>
      </c>
      <c r="M18" s="23"/>
      <c r="N18" s="24" t="s">
        <v>24</v>
      </c>
      <c r="O18" s="25"/>
      <c r="P18" s="25"/>
      <c r="Q18" s="33">
        <f>SUMIF(PROMOVARE!F:F,$N18,PROMOVARE!H:H)</f>
        <v>0</v>
      </c>
      <c r="R18" s="25"/>
      <c r="S18" s="26">
        <f t="shared" si="0"/>
        <v>0</v>
      </c>
      <c r="T18" s="27"/>
      <c r="U18" s="28" t="s">
        <v>24</v>
      </c>
      <c r="V18" s="29"/>
      <c r="W18" s="29"/>
      <c r="X18" s="34">
        <f>COUNTIF(DEZBATERE!F:F,$U18)</f>
        <v>0</v>
      </c>
      <c r="Y18" s="29"/>
      <c r="Z18" s="30">
        <f t="shared" si="1"/>
        <v>0</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4" customHeight="1" x14ac:dyDescent="0.3">
      <c r="B19" s="22" t="s">
        <v>26</v>
      </c>
      <c r="C19" s="49"/>
      <c r="D19" s="49"/>
      <c r="E19" s="49"/>
      <c r="F19" s="49"/>
      <c r="G19" s="50">
        <f>COUNTIFS(INFORMATIVE!E:E,$B19, INFORMATIVE!F:F,"DA")</f>
        <v>0</v>
      </c>
      <c r="H19" s="50">
        <f>COUNTIFS(INFORMATIVE!E:E,$B19, INFORMATIVE!F:F,"NU")</f>
        <v>0</v>
      </c>
      <c r="I19" s="49"/>
      <c r="J19" s="49"/>
      <c r="K19" s="51">
        <f t="shared" si="4"/>
        <v>0</v>
      </c>
      <c r="L19" s="51">
        <f t="shared" si="5"/>
        <v>0</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9"/>
      <c r="AD19" s="69"/>
      <c r="AE19" s="35">
        <f>COUNTIF(SPOTURI!D:D,$AB19)</f>
        <v>0</v>
      </c>
      <c r="AF19" s="69"/>
      <c r="AG19" s="32">
        <f t="shared" si="2"/>
        <v>0</v>
      </c>
      <c r="AH19" s="69"/>
      <c r="AI19" s="69"/>
      <c r="AJ19" s="35">
        <f>SUMIF(SPOTURI!D:D,$AB19,SPOTURI!F:F)</f>
        <v>0</v>
      </c>
      <c r="AK19" s="69"/>
      <c r="AL19" s="32">
        <f t="shared" si="3"/>
        <v>0</v>
      </c>
    </row>
  </sheetData>
  <sortState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zoomScale="115" zoomScaleNormal="115" workbookViewId="0">
      <selection activeCell="C6" sqref="C6:R6"/>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0" t="s">
        <v>50</v>
      </c>
      <c r="C1" s="121"/>
      <c r="D1" s="121"/>
      <c r="E1" s="121"/>
      <c r="F1" s="121"/>
      <c r="G1" s="121"/>
      <c r="H1" s="121"/>
      <c r="I1" s="121"/>
      <c r="J1" s="127" t="s">
        <v>46</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37</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38</v>
      </c>
      <c r="D5" s="119"/>
      <c r="E5" s="119"/>
      <c r="F5" s="119"/>
      <c r="G5" s="119"/>
      <c r="H5" s="119"/>
      <c r="I5" s="119"/>
      <c r="J5" s="119"/>
      <c r="K5" s="119"/>
      <c r="L5" s="119"/>
      <c r="M5" s="119"/>
      <c r="N5" s="119"/>
      <c r="O5" s="119"/>
      <c r="P5" s="119"/>
      <c r="Q5" s="119"/>
      <c r="R5" s="119"/>
    </row>
    <row r="6" spans="2:18" ht="31.5" customHeight="1" x14ac:dyDescent="0.3">
      <c r="B6" s="57">
        <v>2</v>
      </c>
      <c r="C6" s="118" t="s">
        <v>51</v>
      </c>
      <c r="D6" s="119"/>
      <c r="E6" s="119"/>
      <c r="F6" s="119"/>
      <c r="G6" s="119"/>
      <c r="H6" s="119"/>
      <c r="I6" s="119"/>
      <c r="J6" s="119"/>
      <c r="K6" s="119"/>
      <c r="L6" s="119"/>
      <c r="M6" s="119"/>
      <c r="N6" s="119"/>
      <c r="O6" s="119"/>
      <c r="P6" s="119"/>
      <c r="Q6" s="119"/>
      <c r="R6" s="119"/>
    </row>
    <row r="7" spans="2:18" ht="15.6" x14ac:dyDescent="0.3">
      <c r="B7" s="57">
        <v>3</v>
      </c>
      <c r="C7" s="118" t="s">
        <v>21</v>
      </c>
      <c r="D7" s="119"/>
      <c r="E7" s="119"/>
      <c r="F7" s="119"/>
      <c r="G7" s="119"/>
      <c r="H7" s="119"/>
      <c r="I7" s="119"/>
      <c r="J7" s="119"/>
      <c r="K7" s="119"/>
      <c r="L7" s="119"/>
      <c r="M7" s="119"/>
      <c r="N7" s="119"/>
      <c r="O7" s="119"/>
      <c r="P7" s="119"/>
      <c r="Q7" s="119"/>
      <c r="R7" s="119"/>
    </row>
    <row r="8" spans="2:18" ht="33" customHeight="1" x14ac:dyDescent="0.3">
      <c r="B8" s="57">
        <v>4</v>
      </c>
      <c r="C8" s="118" t="s">
        <v>39</v>
      </c>
      <c r="D8" s="119"/>
      <c r="E8" s="119"/>
      <c r="F8" s="119"/>
      <c r="G8" s="119"/>
      <c r="H8" s="119"/>
      <c r="I8" s="119"/>
      <c r="J8" s="119"/>
      <c r="K8" s="119"/>
      <c r="L8" s="119"/>
      <c r="M8" s="119"/>
      <c r="N8" s="119"/>
      <c r="O8" s="119"/>
      <c r="P8" s="119"/>
      <c r="Q8" s="119"/>
      <c r="R8" s="55"/>
    </row>
    <row r="9" spans="2:18" ht="30.75" customHeight="1" x14ac:dyDescent="0.3">
      <c r="B9" s="57">
        <v>5</v>
      </c>
      <c r="C9" s="118" t="s">
        <v>19</v>
      </c>
      <c r="D9" s="119"/>
      <c r="E9" s="119"/>
      <c r="F9" s="119"/>
      <c r="G9" s="119"/>
      <c r="H9" s="119"/>
      <c r="I9" s="119"/>
      <c r="J9" s="119"/>
      <c r="K9" s="119"/>
      <c r="L9" s="119"/>
      <c r="M9" s="119"/>
      <c r="N9" s="119"/>
      <c r="O9" s="119"/>
      <c r="P9" s="119"/>
      <c r="Q9" s="119"/>
      <c r="R9" s="119"/>
    </row>
    <row r="10" spans="2:18" ht="33.6" customHeight="1" x14ac:dyDescent="0.3">
      <c r="B10" s="57">
        <v>6</v>
      </c>
      <c r="C10" s="125" t="s">
        <v>32</v>
      </c>
      <c r="D10" s="126"/>
      <c r="E10" s="126"/>
      <c r="F10" s="126"/>
      <c r="G10" s="126"/>
      <c r="H10" s="126"/>
      <c r="I10" s="126"/>
      <c r="J10" s="126"/>
      <c r="K10" s="126"/>
      <c r="L10" s="126"/>
      <c r="M10" s="126"/>
      <c r="N10" s="126"/>
      <c r="O10" s="126"/>
      <c r="P10" s="126"/>
      <c r="Q10" s="126"/>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8" t="s">
        <v>40</v>
      </c>
      <c r="D14" s="40"/>
      <c r="E14" s="40"/>
      <c r="F14" s="40"/>
      <c r="G14" s="40"/>
      <c r="H14" s="40"/>
      <c r="I14" s="40"/>
      <c r="J14" s="40"/>
      <c r="K14" s="40"/>
      <c r="L14" s="40"/>
      <c r="M14" s="40"/>
      <c r="N14" s="40"/>
      <c r="O14" s="40"/>
      <c r="P14" s="40"/>
      <c r="Q14" s="40"/>
      <c r="R14" s="40"/>
    </row>
    <row r="15" spans="2:18" ht="15" customHeight="1" x14ac:dyDescent="0.3">
      <c r="B15" s="123"/>
      <c r="C15" s="58" t="s">
        <v>41</v>
      </c>
      <c r="D15" s="40"/>
      <c r="E15" s="40"/>
      <c r="F15" s="40"/>
      <c r="G15" s="40"/>
      <c r="H15" s="40"/>
      <c r="I15" s="40"/>
      <c r="J15" s="40"/>
      <c r="K15" s="40"/>
      <c r="L15" s="40"/>
      <c r="M15" s="40"/>
      <c r="N15" s="40"/>
      <c r="O15" s="40"/>
      <c r="P15" s="40"/>
      <c r="Q15" s="40"/>
      <c r="R15" s="40"/>
    </row>
    <row r="16" spans="2:18" ht="15" customHeight="1" x14ac:dyDescent="0.3">
      <c r="B16" s="123"/>
      <c r="C16" s="58" t="s">
        <v>42</v>
      </c>
      <c r="D16" s="40"/>
      <c r="E16" s="40"/>
      <c r="F16" s="40"/>
      <c r="G16" s="40"/>
      <c r="H16" s="40"/>
      <c r="I16" s="40"/>
      <c r="J16" s="40"/>
      <c r="K16" s="40"/>
      <c r="L16" s="40"/>
      <c r="M16" s="40"/>
      <c r="N16" s="40"/>
      <c r="O16" s="40"/>
      <c r="P16" s="40"/>
      <c r="Q16" s="40"/>
      <c r="R16" s="40"/>
    </row>
    <row r="17" spans="2:18" ht="15" customHeight="1" x14ac:dyDescent="0.3">
      <c r="B17" s="123"/>
      <c r="C17" s="58" t="s">
        <v>43</v>
      </c>
      <c r="D17" s="40"/>
      <c r="E17" s="40"/>
      <c r="F17" s="40"/>
      <c r="G17" s="40"/>
      <c r="H17" s="40"/>
      <c r="I17" s="40"/>
      <c r="J17" s="40"/>
      <c r="K17" s="40"/>
      <c r="L17" s="40"/>
      <c r="M17" s="40"/>
      <c r="N17" s="40"/>
      <c r="O17" s="40"/>
      <c r="P17" s="40"/>
      <c r="Q17" s="40"/>
      <c r="R17" s="40"/>
    </row>
    <row r="18" spans="2:18" ht="15" customHeight="1" x14ac:dyDescent="0.3">
      <c r="B18" s="123"/>
      <c r="C18" s="58" t="s">
        <v>25</v>
      </c>
      <c r="D18" s="40"/>
      <c r="E18" s="40"/>
      <c r="F18" s="40"/>
      <c r="G18" s="40"/>
      <c r="H18" s="40"/>
      <c r="I18" s="40"/>
      <c r="J18" s="40"/>
      <c r="K18" s="40"/>
      <c r="L18" s="40"/>
      <c r="M18" s="40"/>
      <c r="N18" s="40"/>
      <c r="O18" s="40"/>
      <c r="P18" s="40"/>
      <c r="Q18" s="40"/>
      <c r="R18" s="40"/>
    </row>
    <row r="19" spans="2:18" ht="15" customHeight="1" x14ac:dyDescent="0.3">
      <c r="B19" s="123"/>
      <c r="C19" s="58" t="s">
        <v>44</v>
      </c>
      <c r="D19" s="40"/>
      <c r="E19" s="40"/>
      <c r="F19" s="40"/>
      <c r="G19" s="40"/>
      <c r="H19" s="40"/>
      <c r="I19" s="40"/>
      <c r="J19" s="40"/>
      <c r="K19" s="40"/>
      <c r="L19" s="40"/>
      <c r="M19" s="40"/>
      <c r="N19" s="40"/>
      <c r="O19" s="40"/>
      <c r="P19" s="40"/>
      <c r="Q19" s="40"/>
      <c r="R19" s="40"/>
    </row>
    <row r="20" spans="2:18" ht="15" customHeight="1" x14ac:dyDescent="0.3">
      <c r="B20" s="123"/>
      <c r="C20" s="58" t="s">
        <v>28</v>
      </c>
      <c r="D20" s="40"/>
      <c r="E20" s="40"/>
      <c r="F20" s="40"/>
      <c r="G20" s="40"/>
      <c r="H20" s="40"/>
      <c r="I20" s="40"/>
      <c r="J20" s="40"/>
      <c r="K20" s="40"/>
      <c r="L20" s="40"/>
      <c r="M20" s="40"/>
      <c r="N20" s="40"/>
      <c r="O20" s="40"/>
      <c r="P20" s="40"/>
      <c r="Q20" s="40"/>
      <c r="R20" s="40"/>
    </row>
    <row r="21" spans="2:18" ht="15" customHeight="1" x14ac:dyDescent="0.3">
      <c r="B21" s="123"/>
      <c r="C21" s="58" t="s">
        <v>27</v>
      </c>
      <c r="D21" s="40"/>
      <c r="E21" s="40"/>
      <c r="F21" s="40"/>
      <c r="G21" s="40"/>
      <c r="H21" s="40"/>
      <c r="I21" s="40"/>
      <c r="J21" s="40"/>
      <c r="K21" s="40"/>
      <c r="L21" s="40"/>
      <c r="M21" s="40"/>
      <c r="N21" s="40"/>
      <c r="O21" s="40"/>
      <c r="P21" s="40"/>
      <c r="Q21" s="40"/>
      <c r="R21" s="40"/>
    </row>
    <row r="22" spans="2:18" ht="15" customHeight="1" x14ac:dyDescent="0.3">
      <c r="B22" s="123"/>
      <c r="C22" s="58" t="s">
        <v>45</v>
      </c>
      <c r="D22" s="40"/>
      <c r="E22" s="40"/>
      <c r="F22" s="40"/>
      <c r="G22" s="40"/>
      <c r="H22" s="40"/>
      <c r="I22" s="40"/>
      <c r="J22" s="40"/>
      <c r="K22" s="40"/>
      <c r="L22" s="40"/>
      <c r="M22" s="40"/>
      <c r="N22" s="40"/>
      <c r="O22" s="40"/>
      <c r="P22" s="40"/>
      <c r="Q22" s="40"/>
      <c r="R22" s="40"/>
    </row>
    <row r="23" spans="2:18" ht="15" customHeight="1" x14ac:dyDescent="0.3">
      <c r="B23" s="123"/>
      <c r="C23" s="58" t="s">
        <v>24</v>
      </c>
      <c r="D23" s="40"/>
      <c r="E23" s="40"/>
      <c r="F23" s="40"/>
      <c r="G23" s="40"/>
      <c r="H23" s="40"/>
      <c r="I23" s="40"/>
      <c r="J23" s="40"/>
      <c r="K23" s="40"/>
      <c r="L23" s="40"/>
      <c r="M23" s="40"/>
      <c r="N23" s="40"/>
      <c r="O23" s="40"/>
      <c r="P23" s="40"/>
      <c r="Q23" s="40"/>
      <c r="R23" s="40"/>
    </row>
    <row r="24" spans="2:18" ht="15" customHeight="1" x14ac:dyDescent="0.3">
      <c r="B24" s="123"/>
      <c r="C24" s="58" t="s">
        <v>26</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2025-04-28T06:58:09Z</dcterms:modified>
</cp:coreProperties>
</file>